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22\Desktop\СЕСІЇ\89\рішення\2006-89-8_23-12-2025\"/>
    </mc:Choice>
  </mc:AlternateContent>
  <bookViews>
    <workbookView xWindow="0" yWindow="0" windowWidth="28800" windowHeight="12435" tabRatio="500"/>
  </bookViews>
  <sheets>
    <sheet name="Лист1" sheetId="1" r:id="rId1"/>
  </sheet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7" i="1" l="1"/>
  <c r="D25" i="1" l="1"/>
  <c r="D17" i="1"/>
  <c r="D23" i="1"/>
  <c r="C26" i="1"/>
  <c r="D24" i="1"/>
  <c r="D22" i="1"/>
  <c r="D21" i="1" l="1"/>
  <c r="D20" i="1"/>
  <c r="D19" i="1"/>
  <c r="D18" i="1"/>
  <c r="D16" i="1"/>
  <c r="D15" i="1"/>
  <c r="D14" i="1"/>
  <c r="D13" i="1"/>
  <c r="D12" i="1"/>
  <c r="D11" i="1"/>
  <c r="D10" i="1"/>
  <c r="D9" i="1"/>
  <c r="D26" i="1" l="1"/>
  <c r="C31" i="1"/>
  <c r="C32" i="1" l="1"/>
</calcChain>
</file>

<file path=xl/sharedStrings.xml><?xml version="1.0" encoding="utf-8"?>
<sst xmlns="http://schemas.openxmlformats.org/spreadsheetml/2006/main" count="129" uniqueCount="75">
  <si>
    <t>№ з/п</t>
  </si>
  <si>
    <t>Заходи</t>
  </si>
  <si>
    <t xml:space="preserve">Розділ 1. Будівництво, реконструкція , капітальний ремонт  вулиць та доріг комунальної власності населених пунктів Обухівської міської територіальної громади </t>
  </si>
  <si>
    <t>Разом по роздіу 1</t>
  </si>
  <si>
    <t xml:space="preserve">Всього по програмі </t>
  </si>
  <si>
    <t>Сума  бюджетних коштів,грн.</t>
  </si>
  <si>
    <t xml:space="preserve">Додаток 1
до Комплексної Програми утримання та розвитку  вулиць і доріг комунальної власності населених пунктів  Обухівської міської територіальної громади Київської області на 2021 - 2025  роки
(в редакції рішення Обухівської міської ради Київської області      
від   ___________ №                    VIII)  </t>
  </si>
  <si>
    <t>Кількіс-ний показ-ник (м2)</t>
  </si>
  <si>
    <t>Початок робіт</t>
  </si>
  <si>
    <t>Якісний показник</t>
  </si>
  <si>
    <t>Поточний ремонт доріг Обухівської міської територіальної громади (встановлення дорожних знаків), в т.ч. виготовлення КД</t>
  </si>
  <si>
    <t>150 шт</t>
  </si>
  <si>
    <t>Відновлення дорожньої розмітки вулиць та забезпечення безпеки дорожнього руху</t>
  </si>
  <si>
    <t>Заміна дорожніх знаків вулиць для забезпечення безпеки дорожнього руху</t>
  </si>
  <si>
    <t>1.5</t>
  </si>
  <si>
    <t>Відповідальний виконавець</t>
  </si>
  <si>
    <t>Управління капітального будівництва та експлуатаційних послуг виконавчого комітету Обухівської міської ради Київської області</t>
  </si>
  <si>
    <t xml:space="preserve">Розділ 2.1. Поточний ремонт вулиць та доріг комунальної власності населених пунктів Обухівської міської територіальної громади </t>
  </si>
  <si>
    <t>2.2.2.</t>
  </si>
  <si>
    <t>Розділ 2.2. Поточний ремонт вулиць та доріг комунальної власності населених пунктів Обухівської міської територіальної громади</t>
  </si>
  <si>
    <t>2.2.1.</t>
  </si>
  <si>
    <t>Разом по розділу 2.1.</t>
  </si>
  <si>
    <t>Разом по  розділу 2.2.</t>
  </si>
  <si>
    <t>Поточний ремонт доріг (влаштування дорожньої розмітки) в м. Обухів Київської області, в т.ч. виготовлення КД</t>
  </si>
  <si>
    <t>100 шт</t>
  </si>
  <si>
    <t>Встановлення обмежувальних (антипаркуальних) стовпчиків</t>
  </si>
  <si>
    <t>2.1.1.</t>
  </si>
  <si>
    <t>2.1.2.</t>
  </si>
  <si>
    <t>2.1.3.</t>
  </si>
  <si>
    <t>2.1.4.</t>
  </si>
  <si>
    <t>Поточний ремонт доріг в с. Германівка, Обухівського району Київської області.</t>
  </si>
  <si>
    <t>Поточний ремонт доріг в с. Деревяна, Обухівського району Київської області.</t>
  </si>
  <si>
    <t>2.1.5.</t>
  </si>
  <si>
    <t>2.1.6.</t>
  </si>
  <si>
    <t>2.1.7.</t>
  </si>
  <si>
    <t>2.1.8.</t>
  </si>
  <si>
    <t>Поточний ремонт доріг в с. Деремезна, Обухівського району Київської області.</t>
  </si>
  <si>
    <t>Поточний ремонт доріг в с. Григорівка, с. Гусачівка, с. Матяшівка, Обухівського району Київської області.</t>
  </si>
  <si>
    <t>Поточний ремонт доріг в с. Долина, с. Макарівка, Обухівського району Київської області.</t>
  </si>
  <si>
    <t>Поточний ремонт доріг в с. Копачів, с. Застугна, с. Шевченкове, Обухівського району Київської області.</t>
  </si>
  <si>
    <t>Поточний ремонт в с. Красне Перше, Обухівського району Київської області.</t>
  </si>
  <si>
    <t>Поточний ремонт доріг в с. Слобідка, с. Безіменне, Обухівського району Київської області.</t>
  </si>
  <si>
    <t>2.1.9.</t>
  </si>
  <si>
    <t>2.1.10.</t>
  </si>
  <si>
    <t>2.1.11.</t>
  </si>
  <si>
    <t>2.1.12.</t>
  </si>
  <si>
    <t>2.1.13.</t>
  </si>
  <si>
    <t>Поточний ремонт доріг в с. Мала Вільшанка, с. Степок, Обухівського району Київської області.</t>
  </si>
  <si>
    <t>Поточний ремонт доріг в с. Нещерів, Обухівського району Київської області.</t>
  </si>
  <si>
    <t>Поточний ремонт доріг в с. Перегонівка, Обухівського району Київської області.</t>
  </si>
  <si>
    <t>Поточний ремонт доріг в с. Гудимове, Обухівського району Київської області.</t>
  </si>
  <si>
    <t>Поточний ремонт с. Семенівка, с. Кулі, Обухівського району Київської області.</t>
  </si>
  <si>
    <t xml:space="preserve">
Капітальний ремонт частини зливоприймальної каналізації та укріплення укосу по вулиці Київська , Київська область місто Обухів.</t>
  </si>
  <si>
    <t>січень-грудень</t>
  </si>
  <si>
    <t>січень-травень</t>
  </si>
  <si>
    <t>2.2.3.</t>
  </si>
  <si>
    <t>Організаціяя дорожнього руху</t>
  </si>
  <si>
    <t>Комнальне підприємство Обухівської міської ради "Обухівтеплотрансбуд"</t>
  </si>
  <si>
    <t xml:space="preserve">Кошторис комплексної Програми утримання та розвитку  вулиць і доріг комунальної власності населених пунктів  Обухівської міської територіальної громади Київської області на 2026-2028 роки на 2026 рік
</t>
  </si>
  <si>
    <t>2.1.14.</t>
  </si>
  <si>
    <t>Відновлення розриттів після ремонту балансових інженерних мереж КП "Обухівтеплотрансбуд"</t>
  </si>
  <si>
    <t>2.1.15.</t>
  </si>
  <si>
    <t>Відновлення розриттів після ремонту балансових інженерних мереж КП "Обухівводоканал"</t>
  </si>
  <si>
    <t>2.1.16.</t>
  </si>
  <si>
    <t>Відновлення розриттів після ремонту балансових інженерних мереж КП "Обухіврайтеплопережа"</t>
  </si>
  <si>
    <t>2.1.17.</t>
  </si>
  <si>
    <t>Поточний ремонт балансових вулиць (доріг) та ліквідація аварійної ямковості в м.Обухів  Обухівського району, Київської області.</t>
  </si>
  <si>
    <t>Секретар Обухівської міської ради</t>
  </si>
  <si>
    <t>Лариса ІЛЬЄНКО</t>
  </si>
  <si>
    <t>Начальник управління капітального будівництва та експлуатаційних послуг виконавчого комітету 
Обухівської міської ради Київської області</t>
  </si>
  <si>
    <t>Володимир ФЕДЧИШИН</t>
  </si>
  <si>
    <t>Відновлення дорожнього покриття вулиць та забезпечення безпеки дорожнього руху</t>
  </si>
  <si>
    <t>1 Обєкт</t>
  </si>
  <si>
    <t>Відновлення благоустрою</t>
  </si>
  <si>
    <t xml:space="preserve">Додаток 1 до рішення Обухівської міської ради Київської області від 23  грудня 2025 року № 2006-89-VIII                                                                                                                                                  Додаток  
до комплексної Програми утримання та розвитку  вулиць і доріг комунальної власності населених пунктів  Обухівської міської територіальної громади Київської області на 2026-2028 роки, на 2026 рік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</si>
</sst>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9]dd/mm/yyyy"/>
  </numFmts>
  <fonts count="14" x14ac:knownFonts="1">
    <font>
      <sz val="11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Calibri"/>
      <family val="2"/>
      <charset val="204"/>
    </font>
    <font>
      <b/>
      <sz val="11"/>
      <color rgb="FF000000"/>
      <name val="Times New Roman"/>
      <family val="1"/>
      <charset val="1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color rgb="FF000000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000000"/>
      <name val="Calibri"/>
      <family val="2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C0C0C0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left" vertical="center" wrapText="1"/>
    </xf>
    <xf numFmtId="0" fontId="4" fillId="0" borderId="0" xfId="0" applyFont="1"/>
    <xf numFmtId="0" fontId="4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9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vertical="top"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1" fillId="2" borderId="0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0" fontId="4" fillId="2" borderId="0" xfId="0" applyFont="1" applyFill="1"/>
    <xf numFmtId="0" fontId="8" fillId="2" borderId="0" xfId="0" applyFont="1" applyFill="1" applyAlignment="1">
      <alignment vertical="top"/>
    </xf>
    <xf numFmtId="0" fontId="6" fillId="2" borderId="0" xfId="0" applyFont="1" applyFill="1" applyAlignment="1"/>
    <xf numFmtId="0" fontId="6" fillId="2" borderId="0" xfId="0" applyFont="1" applyFill="1" applyAlignment="1">
      <alignment vertical="top"/>
    </xf>
    <xf numFmtId="0" fontId="6" fillId="2" borderId="0" xfId="0" applyFont="1" applyFill="1"/>
    <xf numFmtId="0" fontId="7" fillId="2" borderId="0" xfId="0" applyFont="1" applyFill="1" applyAlignment="1">
      <alignment wrapText="1"/>
    </xf>
    <xf numFmtId="0" fontId="7" fillId="2" borderId="0" xfId="0" applyFont="1" applyFill="1"/>
    <xf numFmtId="0" fontId="8" fillId="2" borderId="0" xfId="0" applyFont="1" applyFill="1" applyAlignment="1">
      <alignment horizontal="right" vertical="top"/>
    </xf>
    <xf numFmtId="0" fontId="4" fillId="0" borderId="1" xfId="0" applyFont="1" applyBorder="1"/>
    <xf numFmtId="0" fontId="2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2" fillId="0" borderId="1" xfId="0" applyFont="1" applyBorder="1"/>
    <xf numFmtId="0" fontId="12" fillId="2" borderId="0" xfId="0" applyFont="1" applyFill="1"/>
    <xf numFmtId="49" fontId="2" fillId="2" borderId="1" xfId="0" applyNumberFormat="1" applyFont="1" applyFill="1" applyBorder="1" applyAlignment="1">
      <alignment horizontal="center" vertical="center" wrapText="1"/>
    </xf>
    <xf numFmtId="9" fontId="2" fillId="3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vertical="center" wrapText="1"/>
    </xf>
    <xf numFmtId="4" fontId="13" fillId="2" borderId="1" xfId="0" applyNumberFormat="1" applyFont="1" applyFill="1" applyBorder="1" applyAlignment="1">
      <alignment horizontal="center" vertical="center" wrapText="1"/>
    </xf>
    <xf numFmtId="10" fontId="1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4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NumberFormat="1" applyFont="1"/>
    <xf numFmtId="0" fontId="1" fillId="2" borderId="3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/>
    <xf numFmtId="0" fontId="2" fillId="2" borderId="1" xfId="0" applyFont="1" applyFill="1" applyBorder="1"/>
    <xf numFmtId="0" fontId="1" fillId="2" borderId="1" xfId="0" applyNumberFormat="1" applyFont="1" applyFill="1" applyBorder="1" applyAlignment="1">
      <alignment horizontal="left" vertical="center"/>
    </xf>
    <xf numFmtId="4" fontId="2" fillId="2" borderId="1" xfId="0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11" fillId="2" borderId="0" xfId="0" applyFont="1" applyFill="1" applyAlignment="1">
      <alignment horizontal="right" wrapText="1"/>
    </xf>
    <xf numFmtId="0" fontId="10" fillId="2" borderId="0" xfId="0" applyFont="1" applyFill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right" vertical="center" wrapText="1"/>
    </xf>
    <xf numFmtId="49" fontId="13" fillId="2" borderId="6" xfId="0" applyNumberFormat="1" applyFont="1" applyFill="1" applyBorder="1" applyAlignment="1">
      <alignment horizontal="center" vertical="center" wrapText="1"/>
    </xf>
    <xf numFmtId="49" fontId="13" fillId="2" borderId="7" xfId="0" applyNumberFormat="1" applyFont="1" applyFill="1" applyBorder="1" applyAlignment="1">
      <alignment horizontal="center" vertical="center" wrapText="1"/>
    </xf>
    <xf numFmtId="49" fontId="13" fillId="2" borderId="8" xfId="0" applyNumberFormat="1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right"/>
    </xf>
    <xf numFmtId="0" fontId="0" fillId="0" borderId="0" xfId="0" applyAlignment="1"/>
    <xf numFmtId="49" fontId="10" fillId="2" borderId="4" xfId="0" applyNumberFormat="1" applyFont="1" applyFill="1" applyBorder="1" applyAlignment="1">
      <alignment horizontal="left" vertical="center" wrapText="1"/>
    </xf>
    <xf numFmtId="0" fontId="10" fillId="2" borderId="0" xfId="0" applyFont="1" applyFill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6DCE5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9"/>
  <sheetViews>
    <sheetView tabSelected="1" topLeftCell="A2" zoomScale="80" zoomScaleNormal="80" workbookViewId="0">
      <pane ySplit="3" topLeftCell="A23" activePane="bottomLeft" state="frozen"/>
      <selection activeCell="A2" sqref="A2"/>
      <selection pane="bottomLeft" activeCell="G4" sqref="G4"/>
    </sheetView>
  </sheetViews>
  <sheetFormatPr defaultRowHeight="15.75" x14ac:dyDescent="0.25"/>
  <cols>
    <col min="1" max="1" width="8.7109375" style="4" customWidth="1"/>
    <col min="2" max="2" width="57.140625" style="5" customWidth="1"/>
    <col min="3" max="3" width="15.140625" style="6" customWidth="1"/>
    <col min="4" max="4" width="9.7109375" style="7" customWidth="1"/>
    <col min="5" max="5" width="11.42578125" style="3" customWidth="1"/>
    <col min="6" max="6" width="25.28515625" style="3" customWidth="1"/>
    <col min="7" max="7" width="29.28515625" style="3" customWidth="1"/>
    <col min="8" max="8" width="21.5703125" style="3" customWidth="1"/>
    <col min="9" max="1019" width="8.85546875" style="3" customWidth="1"/>
    <col min="1020" max="16384" width="9.140625" style="3"/>
  </cols>
  <sheetData>
    <row r="1" spans="1:8" ht="133.5" hidden="1" customHeight="1" x14ac:dyDescent="0.25">
      <c r="A1" s="1"/>
      <c r="B1" s="2"/>
      <c r="C1" s="67" t="s">
        <v>6</v>
      </c>
      <c r="D1" s="67"/>
    </row>
    <row r="2" spans="1:8" ht="90.75" customHeight="1" x14ac:dyDescent="0.25">
      <c r="A2" s="1"/>
      <c r="B2" s="2"/>
      <c r="C2" s="70" t="s">
        <v>74</v>
      </c>
      <c r="D2" s="70"/>
      <c r="E2" s="70"/>
      <c r="F2" s="70"/>
      <c r="G2" s="70"/>
    </row>
    <row r="3" spans="1:8" ht="42.75" customHeight="1" x14ac:dyDescent="0.25">
      <c r="A3" s="78" t="s">
        <v>58</v>
      </c>
      <c r="B3" s="79"/>
      <c r="C3" s="79"/>
      <c r="D3" s="79"/>
      <c r="E3" s="79"/>
      <c r="F3" s="79"/>
      <c r="G3" s="80"/>
    </row>
    <row r="4" spans="1:8" ht="62.25" customHeight="1" x14ac:dyDescent="0.25">
      <c r="A4" s="10" t="s">
        <v>0</v>
      </c>
      <c r="B4" s="11" t="s">
        <v>1</v>
      </c>
      <c r="C4" s="12" t="s">
        <v>5</v>
      </c>
      <c r="D4" s="11" t="s">
        <v>7</v>
      </c>
      <c r="E4" s="13" t="s">
        <v>8</v>
      </c>
      <c r="F4" s="38" t="s">
        <v>9</v>
      </c>
      <c r="G4" s="47" t="s">
        <v>15</v>
      </c>
    </row>
    <row r="5" spans="1:8" x14ac:dyDescent="0.25">
      <c r="A5" s="68" t="s">
        <v>2</v>
      </c>
      <c r="B5" s="68"/>
      <c r="C5" s="68"/>
      <c r="D5" s="68"/>
      <c r="E5" s="68"/>
      <c r="F5" s="69"/>
      <c r="G5" s="35"/>
    </row>
    <row r="6" spans="1:8" ht="94.5" x14ac:dyDescent="0.25">
      <c r="A6" s="42" t="s">
        <v>14</v>
      </c>
      <c r="B6" s="55" t="s">
        <v>52</v>
      </c>
      <c r="C6" s="56">
        <v>2400000</v>
      </c>
      <c r="D6" s="57" t="s">
        <v>72</v>
      </c>
      <c r="E6" s="10" t="s">
        <v>53</v>
      </c>
      <c r="F6" s="10" t="s">
        <v>73</v>
      </c>
      <c r="G6" s="10" t="s">
        <v>16</v>
      </c>
      <c r="H6" s="49"/>
    </row>
    <row r="7" spans="1:8" ht="25.5" customHeight="1" x14ac:dyDescent="0.25">
      <c r="A7" s="36"/>
      <c r="B7" s="14" t="s">
        <v>3</v>
      </c>
      <c r="C7" s="24">
        <f>C6</f>
        <v>2400000</v>
      </c>
      <c r="D7" s="37"/>
      <c r="E7" s="37"/>
      <c r="F7" s="43"/>
      <c r="G7" s="40"/>
      <c r="H7" s="49"/>
    </row>
    <row r="8" spans="1:8" x14ac:dyDescent="0.25">
      <c r="A8" s="52" t="s">
        <v>17</v>
      </c>
      <c r="B8" s="53"/>
      <c r="C8" s="53"/>
      <c r="D8" s="53"/>
      <c r="E8" s="53"/>
      <c r="F8" s="53"/>
      <c r="G8" s="54"/>
      <c r="H8" s="7"/>
    </row>
    <row r="9" spans="1:8" ht="84" customHeight="1" x14ac:dyDescent="0.25">
      <c r="A9" s="60" t="s">
        <v>26</v>
      </c>
      <c r="B9" s="55" t="s">
        <v>30</v>
      </c>
      <c r="C9" s="61">
        <v>500000</v>
      </c>
      <c r="D9" s="55">
        <f t="shared" ref="D9:D21" si="0">C9/700</f>
        <v>714.28571428571433</v>
      </c>
      <c r="E9" s="10" t="s">
        <v>53</v>
      </c>
      <c r="F9" s="10" t="s">
        <v>71</v>
      </c>
      <c r="G9" s="62" t="s">
        <v>57</v>
      </c>
      <c r="H9" s="7"/>
    </row>
    <row r="10" spans="1:8" ht="82.5" customHeight="1" x14ac:dyDescent="0.25">
      <c r="A10" s="60" t="s">
        <v>27</v>
      </c>
      <c r="B10" s="55" t="s">
        <v>37</v>
      </c>
      <c r="C10" s="61">
        <v>500000</v>
      </c>
      <c r="D10" s="55">
        <f t="shared" si="0"/>
        <v>714.28571428571433</v>
      </c>
      <c r="E10" s="10" t="s">
        <v>53</v>
      </c>
      <c r="F10" s="10" t="s">
        <v>71</v>
      </c>
      <c r="G10" s="62" t="s">
        <v>57</v>
      </c>
      <c r="H10" s="7"/>
    </row>
    <row r="11" spans="1:8" ht="81.75" customHeight="1" x14ac:dyDescent="0.25">
      <c r="A11" s="60" t="s">
        <v>28</v>
      </c>
      <c r="B11" s="55" t="s">
        <v>31</v>
      </c>
      <c r="C11" s="61">
        <v>500000</v>
      </c>
      <c r="D11" s="55">
        <f t="shared" si="0"/>
        <v>714.28571428571433</v>
      </c>
      <c r="E11" s="10" t="s">
        <v>53</v>
      </c>
      <c r="F11" s="10" t="s">
        <v>71</v>
      </c>
      <c r="G11" s="62" t="s">
        <v>57</v>
      </c>
      <c r="H11" s="7"/>
    </row>
    <row r="12" spans="1:8" ht="87" customHeight="1" x14ac:dyDescent="0.25">
      <c r="A12" s="60" t="s">
        <v>29</v>
      </c>
      <c r="B12" s="55" t="s">
        <v>36</v>
      </c>
      <c r="C12" s="61">
        <v>500000</v>
      </c>
      <c r="D12" s="55">
        <f t="shared" si="0"/>
        <v>714.28571428571433</v>
      </c>
      <c r="E12" s="10" t="s">
        <v>53</v>
      </c>
      <c r="F12" s="10" t="s">
        <v>71</v>
      </c>
      <c r="G12" s="62" t="s">
        <v>57</v>
      </c>
      <c r="H12" s="7"/>
    </row>
    <row r="13" spans="1:8" ht="84.75" customHeight="1" x14ac:dyDescent="0.25">
      <c r="A13" s="60" t="s">
        <v>32</v>
      </c>
      <c r="B13" s="55" t="s">
        <v>38</v>
      </c>
      <c r="C13" s="61">
        <v>500000</v>
      </c>
      <c r="D13" s="55">
        <f t="shared" si="0"/>
        <v>714.28571428571433</v>
      </c>
      <c r="E13" s="10" t="s">
        <v>53</v>
      </c>
      <c r="F13" s="10" t="s">
        <v>71</v>
      </c>
      <c r="G13" s="62" t="s">
        <v>57</v>
      </c>
      <c r="H13" s="50"/>
    </row>
    <row r="14" spans="1:8" ht="91.5" customHeight="1" x14ac:dyDescent="0.25">
      <c r="A14" s="60" t="s">
        <v>33</v>
      </c>
      <c r="B14" s="55" t="s">
        <v>39</v>
      </c>
      <c r="C14" s="61">
        <v>500000</v>
      </c>
      <c r="D14" s="55">
        <f t="shared" si="0"/>
        <v>714.28571428571433</v>
      </c>
      <c r="E14" s="10" t="s">
        <v>53</v>
      </c>
      <c r="F14" s="10" t="s">
        <v>71</v>
      </c>
      <c r="G14" s="62" t="s">
        <v>57</v>
      </c>
      <c r="H14" s="50"/>
    </row>
    <row r="15" spans="1:8" ht="98.25" customHeight="1" x14ac:dyDescent="0.25">
      <c r="A15" s="60" t="s">
        <v>34</v>
      </c>
      <c r="B15" s="55" t="s">
        <v>40</v>
      </c>
      <c r="C15" s="61">
        <v>500000</v>
      </c>
      <c r="D15" s="55">
        <f t="shared" si="0"/>
        <v>714.28571428571433</v>
      </c>
      <c r="E15" s="10" t="s">
        <v>53</v>
      </c>
      <c r="F15" s="10" t="s">
        <v>71</v>
      </c>
      <c r="G15" s="62" t="s">
        <v>57</v>
      </c>
      <c r="H15" s="50"/>
    </row>
    <row r="16" spans="1:8" ht="87" customHeight="1" x14ac:dyDescent="0.25">
      <c r="A16" s="60" t="s">
        <v>35</v>
      </c>
      <c r="B16" s="55" t="s">
        <v>41</v>
      </c>
      <c r="C16" s="61">
        <v>500000</v>
      </c>
      <c r="D16" s="55">
        <f t="shared" si="0"/>
        <v>714.28571428571433</v>
      </c>
      <c r="E16" s="10" t="s">
        <v>53</v>
      </c>
      <c r="F16" s="10" t="s">
        <v>71</v>
      </c>
      <c r="G16" s="62" t="s">
        <v>57</v>
      </c>
      <c r="H16" s="50"/>
    </row>
    <row r="17" spans="1:9" ht="63" customHeight="1" x14ac:dyDescent="0.25">
      <c r="A17" s="60" t="s">
        <v>42</v>
      </c>
      <c r="B17" s="55" t="s">
        <v>47</v>
      </c>
      <c r="C17" s="61">
        <v>500000</v>
      </c>
      <c r="D17" s="55">
        <f>C17/700</f>
        <v>714.28571428571433</v>
      </c>
      <c r="E17" s="10" t="s">
        <v>53</v>
      </c>
      <c r="F17" s="10" t="s">
        <v>71</v>
      </c>
      <c r="G17" s="62" t="s">
        <v>57</v>
      </c>
      <c r="H17" s="50"/>
    </row>
    <row r="18" spans="1:9" ht="62.25" customHeight="1" x14ac:dyDescent="0.25">
      <c r="A18" s="60" t="s">
        <v>43</v>
      </c>
      <c r="B18" s="55" t="s">
        <v>48</v>
      </c>
      <c r="C18" s="61">
        <v>1000000</v>
      </c>
      <c r="D18" s="55">
        <f t="shared" si="0"/>
        <v>1428.5714285714287</v>
      </c>
      <c r="E18" s="10" t="s">
        <v>53</v>
      </c>
      <c r="F18" s="10" t="s">
        <v>71</v>
      </c>
      <c r="G18" s="62" t="s">
        <v>57</v>
      </c>
      <c r="H18" s="50"/>
    </row>
    <row r="19" spans="1:9" ht="78.75" x14ac:dyDescent="0.25">
      <c r="A19" s="60" t="s">
        <v>44</v>
      </c>
      <c r="B19" s="55" t="s">
        <v>49</v>
      </c>
      <c r="C19" s="61">
        <v>500000</v>
      </c>
      <c r="D19" s="55">
        <f t="shared" si="0"/>
        <v>714.28571428571433</v>
      </c>
      <c r="E19" s="10" t="s">
        <v>53</v>
      </c>
      <c r="F19" s="10" t="s">
        <v>71</v>
      </c>
      <c r="G19" s="62" t="s">
        <v>57</v>
      </c>
      <c r="H19" s="50"/>
    </row>
    <row r="20" spans="1:9" ht="94.5" customHeight="1" x14ac:dyDescent="0.25">
      <c r="A20" s="60" t="s">
        <v>45</v>
      </c>
      <c r="B20" s="55" t="s">
        <v>50</v>
      </c>
      <c r="C20" s="61">
        <v>500000</v>
      </c>
      <c r="D20" s="55">
        <f t="shared" si="0"/>
        <v>714.28571428571433</v>
      </c>
      <c r="E20" s="10" t="s">
        <v>53</v>
      </c>
      <c r="F20" s="10" t="s">
        <v>71</v>
      </c>
      <c r="G20" s="62" t="s">
        <v>57</v>
      </c>
      <c r="H20" s="50"/>
    </row>
    <row r="21" spans="1:9" ht="91.5" customHeight="1" x14ac:dyDescent="0.25">
      <c r="A21" s="60" t="s">
        <v>46</v>
      </c>
      <c r="B21" s="55" t="s">
        <v>51</v>
      </c>
      <c r="C21" s="61">
        <v>500000</v>
      </c>
      <c r="D21" s="55">
        <f t="shared" si="0"/>
        <v>714.28571428571433</v>
      </c>
      <c r="E21" s="10" t="s">
        <v>53</v>
      </c>
      <c r="F21" s="10" t="s">
        <v>71</v>
      </c>
      <c r="G21" s="62" t="s">
        <v>57</v>
      </c>
      <c r="H21" s="50"/>
    </row>
    <row r="22" spans="1:9" ht="84" customHeight="1" x14ac:dyDescent="0.25">
      <c r="A22" s="60" t="s">
        <v>59</v>
      </c>
      <c r="B22" s="55" t="s">
        <v>60</v>
      </c>
      <c r="C22" s="61">
        <v>100000</v>
      </c>
      <c r="D22" s="55">
        <f>C22/1050</f>
        <v>95.238095238095241</v>
      </c>
      <c r="E22" s="10" t="s">
        <v>53</v>
      </c>
      <c r="F22" s="10" t="s">
        <v>71</v>
      </c>
      <c r="G22" s="62" t="s">
        <v>57</v>
      </c>
      <c r="H22" s="50"/>
    </row>
    <row r="23" spans="1:9" ht="86.25" customHeight="1" x14ac:dyDescent="0.25">
      <c r="A23" s="60" t="s">
        <v>61</v>
      </c>
      <c r="B23" s="55" t="s">
        <v>62</v>
      </c>
      <c r="C23" s="61">
        <v>100000</v>
      </c>
      <c r="D23" s="55">
        <f>C23/1050</f>
        <v>95.238095238095241</v>
      </c>
      <c r="E23" s="10" t="s">
        <v>53</v>
      </c>
      <c r="F23" s="10" t="s">
        <v>71</v>
      </c>
      <c r="G23" s="62" t="s">
        <v>57</v>
      </c>
      <c r="H23" s="50"/>
    </row>
    <row r="24" spans="1:9" ht="85.5" customHeight="1" x14ac:dyDescent="0.25">
      <c r="A24" s="60" t="s">
        <v>63</v>
      </c>
      <c r="B24" s="55" t="s">
        <v>64</v>
      </c>
      <c r="C24" s="61">
        <v>100000</v>
      </c>
      <c r="D24" s="55">
        <f>C24/1050</f>
        <v>95.238095238095241</v>
      </c>
      <c r="E24" s="10" t="s">
        <v>53</v>
      </c>
      <c r="F24" s="10" t="s">
        <v>71</v>
      </c>
      <c r="G24" s="62" t="s">
        <v>57</v>
      </c>
      <c r="H24" s="50"/>
    </row>
    <row r="25" spans="1:9" ht="85.5" customHeight="1" x14ac:dyDescent="0.25">
      <c r="A25" s="60" t="s">
        <v>65</v>
      </c>
      <c r="B25" s="55" t="s">
        <v>66</v>
      </c>
      <c r="C25" s="61">
        <v>4700000</v>
      </c>
      <c r="D25" s="55">
        <f>C25/700</f>
        <v>6714.2857142857147</v>
      </c>
      <c r="E25" s="10" t="s">
        <v>53</v>
      </c>
      <c r="F25" s="10" t="s">
        <v>71</v>
      </c>
      <c r="G25" s="62" t="s">
        <v>57</v>
      </c>
      <c r="H25" s="50"/>
    </row>
    <row r="26" spans="1:9" ht="36.75" customHeight="1" x14ac:dyDescent="0.25">
      <c r="A26" s="15"/>
      <c r="B26" s="44" t="s">
        <v>21</v>
      </c>
      <c r="C26" s="45">
        <f>SUM(C9:C25)</f>
        <v>12000000</v>
      </c>
      <c r="D26" s="18">
        <f>SUM(D9:D24)</f>
        <v>10285.714285714286</v>
      </c>
      <c r="E26" s="18"/>
      <c r="F26" s="16"/>
      <c r="G26" s="10"/>
      <c r="H26" s="50"/>
    </row>
    <row r="27" spans="1:9" ht="39.75" customHeight="1" x14ac:dyDescent="0.25">
      <c r="A27" s="71" t="s">
        <v>19</v>
      </c>
      <c r="B27" s="72"/>
      <c r="C27" s="72"/>
      <c r="D27" s="72"/>
      <c r="E27" s="72"/>
      <c r="F27" s="72"/>
      <c r="G27" s="73"/>
      <c r="H27" s="50"/>
    </row>
    <row r="28" spans="1:9" ht="104.25" customHeight="1" x14ac:dyDescent="0.25">
      <c r="A28" s="15" t="s">
        <v>20</v>
      </c>
      <c r="B28" s="20" t="s">
        <v>23</v>
      </c>
      <c r="C28" s="22">
        <v>980000</v>
      </c>
      <c r="D28" s="21">
        <v>7000</v>
      </c>
      <c r="E28" s="18" t="s">
        <v>54</v>
      </c>
      <c r="F28" s="39" t="s">
        <v>12</v>
      </c>
      <c r="G28" s="10" t="s">
        <v>16</v>
      </c>
      <c r="H28" s="50"/>
    </row>
    <row r="29" spans="1:9" ht="105.75" customHeight="1" x14ac:dyDescent="0.25">
      <c r="A29" s="15" t="s">
        <v>18</v>
      </c>
      <c r="B29" s="19" t="s">
        <v>10</v>
      </c>
      <c r="C29" s="17">
        <v>620000</v>
      </c>
      <c r="D29" s="18" t="s">
        <v>11</v>
      </c>
      <c r="E29" s="18" t="s">
        <v>54</v>
      </c>
      <c r="F29" s="16" t="s">
        <v>13</v>
      </c>
      <c r="G29" s="10" t="s">
        <v>16</v>
      </c>
      <c r="H29" s="6"/>
    </row>
    <row r="30" spans="1:9" ht="105" customHeight="1" x14ac:dyDescent="0.25">
      <c r="A30" s="15" t="s">
        <v>55</v>
      </c>
      <c r="B30" s="19" t="s">
        <v>25</v>
      </c>
      <c r="C30" s="17">
        <v>350000</v>
      </c>
      <c r="D30" s="18" t="s">
        <v>24</v>
      </c>
      <c r="E30" s="18" t="s">
        <v>53</v>
      </c>
      <c r="F30" s="16" t="s">
        <v>56</v>
      </c>
      <c r="G30" s="10" t="s">
        <v>16</v>
      </c>
      <c r="H30" s="48"/>
      <c r="I30" s="51"/>
    </row>
    <row r="31" spans="1:9" ht="30" customHeight="1" x14ac:dyDescent="0.25">
      <c r="A31" s="23"/>
      <c r="B31" s="14" t="s">
        <v>22</v>
      </c>
      <c r="C31" s="24">
        <f>SUM(C28:C30)</f>
        <v>1950000</v>
      </c>
      <c r="D31" s="24"/>
      <c r="E31" s="24"/>
      <c r="F31" s="46"/>
      <c r="G31" s="58"/>
      <c r="H31" s="48"/>
      <c r="I31" s="51"/>
    </row>
    <row r="32" spans="1:9" ht="23.25" customHeight="1" x14ac:dyDescent="0.25">
      <c r="A32" s="23"/>
      <c r="B32" s="14" t="s">
        <v>4</v>
      </c>
      <c r="C32" s="24">
        <f>C7+C26+C31</f>
        <v>16350000</v>
      </c>
      <c r="D32" s="24"/>
      <c r="E32" s="24"/>
      <c r="F32" s="46"/>
      <c r="G32" s="59"/>
      <c r="H32" s="48"/>
      <c r="I32" s="51"/>
    </row>
    <row r="33" spans="1:9" ht="34.5" customHeight="1" x14ac:dyDescent="0.3">
      <c r="A33" s="76" t="s">
        <v>67</v>
      </c>
      <c r="B33" s="76"/>
      <c r="C33" s="25"/>
      <c r="D33" s="26"/>
      <c r="E33" s="27"/>
      <c r="F33" s="41"/>
      <c r="G33" s="64" t="s">
        <v>68</v>
      </c>
      <c r="H33" s="48"/>
      <c r="I33" s="51"/>
    </row>
    <row r="34" spans="1:9" ht="105.75" customHeight="1" x14ac:dyDescent="0.3">
      <c r="A34" s="77" t="s">
        <v>69</v>
      </c>
      <c r="B34" s="77"/>
      <c r="C34" s="28"/>
      <c r="D34" s="63"/>
      <c r="E34" s="63"/>
      <c r="F34" s="63"/>
      <c r="G34" s="65" t="s">
        <v>70</v>
      </c>
      <c r="H34" s="48"/>
      <c r="I34" s="51"/>
    </row>
    <row r="35" spans="1:9" ht="86.25" customHeight="1" x14ac:dyDescent="0.25">
      <c r="A35" s="29"/>
      <c r="B35" s="30"/>
      <c r="C35" s="30"/>
      <c r="D35" s="31"/>
      <c r="E35" s="32"/>
      <c r="F35" s="33"/>
      <c r="H35" s="48"/>
      <c r="I35" s="51"/>
    </row>
    <row r="36" spans="1:9" ht="88.5" customHeight="1" x14ac:dyDescent="0.3">
      <c r="A36" s="66"/>
      <c r="B36" s="66"/>
      <c r="C36" s="34"/>
      <c r="D36" s="74"/>
      <c r="E36" s="74"/>
      <c r="F36" s="74"/>
      <c r="G36" s="75"/>
      <c r="H36" s="48"/>
      <c r="I36" s="51"/>
    </row>
    <row r="37" spans="1:9" s="9" customFormat="1" ht="93" customHeight="1" x14ac:dyDescent="0.25">
      <c r="A37" s="4"/>
      <c r="B37" s="5"/>
      <c r="C37" s="6"/>
      <c r="D37" s="7"/>
      <c r="E37" s="3"/>
      <c r="F37" s="3"/>
      <c r="G37" s="3"/>
      <c r="H37" s="49"/>
    </row>
    <row r="38" spans="1:9" ht="90" customHeight="1" x14ac:dyDescent="0.25">
      <c r="H38" s="7"/>
    </row>
    <row r="39" spans="1:9" s="9" customFormat="1" ht="78" customHeight="1" x14ac:dyDescent="0.25">
      <c r="A39" s="4"/>
      <c r="B39" s="5"/>
      <c r="C39" s="6"/>
      <c r="D39" s="7"/>
      <c r="E39" s="3"/>
      <c r="F39" s="3"/>
      <c r="G39" s="3"/>
      <c r="H39" s="49"/>
    </row>
    <row r="40" spans="1:9" ht="89.25" customHeight="1" x14ac:dyDescent="0.25">
      <c r="H40" s="7"/>
    </row>
    <row r="41" spans="1:9" ht="60" customHeight="1" x14ac:dyDescent="0.25"/>
    <row r="42" spans="1:9" ht="79.5" customHeight="1" x14ac:dyDescent="0.25">
      <c r="B42" s="8"/>
    </row>
    <row r="43" spans="1:9" ht="81" customHeight="1" x14ac:dyDescent="0.25"/>
    <row r="44" spans="1:9" ht="91.5" customHeight="1" x14ac:dyDescent="0.25">
      <c r="B44" s="8"/>
    </row>
    <row r="45" spans="1:9" ht="90" customHeight="1" x14ac:dyDescent="0.25"/>
    <row r="46" spans="1:9" ht="106.5" customHeight="1" x14ac:dyDescent="0.25"/>
    <row r="47" spans="1:9" ht="106.5" customHeight="1" x14ac:dyDescent="0.25"/>
    <row r="48" spans="1:9" ht="72" customHeight="1" x14ac:dyDescent="0.25"/>
    <row r="49" ht="15" customHeight="1" x14ac:dyDescent="0.25"/>
    <row r="50" ht="52.5" customHeight="1" x14ac:dyDescent="0.25"/>
    <row r="59" ht="55.5" customHeight="1" x14ac:dyDescent="0.25"/>
  </sheetData>
  <mergeCells count="9">
    <mergeCell ref="A36:B36"/>
    <mergeCell ref="C1:D1"/>
    <mergeCell ref="A5:F5"/>
    <mergeCell ref="C2:G2"/>
    <mergeCell ref="A27:G27"/>
    <mergeCell ref="D36:G36"/>
    <mergeCell ref="A33:B33"/>
    <mergeCell ref="A34:B34"/>
    <mergeCell ref="A3:G3"/>
  </mergeCells>
  <pageMargins left="0.25" right="0.25" top="0.75" bottom="0.75" header="0.3" footer="0.3"/>
  <pageSetup paperSize="9" scale="80" firstPageNumber="0" fitToHeight="0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Тетяна В. Щербакова</dc:creator>
  <dc:description/>
  <cp:lastModifiedBy>user22</cp:lastModifiedBy>
  <cp:revision>2</cp:revision>
  <cp:lastPrinted>2025-12-23T09:09:06Z</cp:lastPrinted>
  <dcterms:created xsi:type="dcterms:W3CDTF">2019-11-25T11:09:02Z</dcterms:created>
  <dcterms:modified xsi:type="dcterms:W3CDTF">2025-12-23T09:09:17Z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SPecialiST RePack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